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turk\Downloads\"/>
    </mc:Choice>
  </mc:AlternateContent>
  <bookViews>
    <workbookView xWindow="0" yWindow="0" windowWidth="20490" windowHeight="7020"/>
  </bookViews>
  <sheets>
    <sheet name="HPV Vaccination Business Case" sheetId="1" r:id="rId1"/>
  </sheets>
  <definedNames>
    <definedName name="Prescription_Medications">#REF!</definedName>
    <definedName name="Regions">#REF!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 l="1"/>
  <c r="E35" i="1"/>
  <c r="M35" i="1"/>
  <c r="F35" i="1"/>
  <c r="E32" i="1"/>
  <c r="H32" i="1"/>
  <c r="E33" i="1"/>
  <c r="M33" i="1"/>
  <c r="F33" i="1"/>
  <c r="I32" i="1"/>
  <c r="G35" i="1"/>
  <c r="I35" i="1"/>
  <c r="H33" i="1"/>
  <c r="H35" i="1"/>
  <c r="J35" i="1"/>
  <c r="J32" i="1"/>
  <c r="G33" i="1"/>
  <c r="I33" i="1"/>
  <c r="M32" i="1"/>
  <c r="J33" i="1"/>
  <c r="F40" i="1"/>
  <c r="F39" i="1"/>
  <c r="F38" i="1"/>
  <c r="F37" i="1"/>
  <c r="F36" i="1"/>
  <c r="F34" i="1"/>
  <c r="H40" i="1"/>
  <c r="N35" i="1"/>
  <c r="O35" i="1"/>
  <c r="N32" i="1"/>
  <c r="O32" i="1"/>
  <c r="N33" i="1"/>
  <c r="O33" i="1"/>
  <c r="J40" i="1"/>
  <c r="G38" i="1"/>
  <c r="I38" i="1"/>
  <c r="G34" i="1"/>
  <c r="I34" i="1"/>
  <c r="G36" i="1"/>
  <c r="I36" i="1"/>
  <c r="G40" i="1"/>
  <c r="I40" i="1"/>
  <c r="H37" i="1"/>
  <c r="J37" i="1"/>
  <c r="H39" i="1"/>
  <c r="J39" i="1"/>
  <c r="G37" i="1"/>
  <c r="I37" i="1"/>
  <c r="G39" i="1"/>
  <c r="I39" i="1"/>
  <c r="H34" i="1"/>
  <c r="J34" i="1"/>
  <c r="H36" i="1"/>
  <c r="J36" i="1"/>
  <c r="H38" i="1"/>
  <c r="J38" i="1"/>
  <c r="E40" i="1"/>
  <c r="M40" i="1"/>
  <c r="E39" i="1"/>
  <c r="E38" i="1"/>
  <c r="M38" i="1"/>
  <c r="E37" i="1"/>
  <c r="E36" i="1"/>
  <c r="E34" i="1"/>
  <c r="N34" i="1"/>
  <c r="M34" i="1"/>
  <c r="M36" i="1"/>
  <c r="N36" i="1"/>
  <c r="N38" i="1"/>
  <c r="N37" i="1"/>
  <c r="M37" i="1"/>
  <c r="N39" i="1"/>
  <c r="M39" i="1"/>
  <c r="N40" i="1"/>
  <c r="E41" i="1"/>
  <c r="B41" i="1"/>
  <c r="N41" i="1"/>
  <c r="O38" i="1"/>
  <c r="M41" i="1"/>
  <c r="O39" i="1"/>
  <c r="O37" i="1"/>
  <c r="O36" i="1"/>
  <c r="O40" i="1"/>
  <c r="O34" i="1"/>
  <c r="O41" i="1"/>
</calcChain>
</file>

<file path=xl/sharedStrings.xml><?xml version="1.0" encoding="utf-8"?>
<sst xmlns="http://schemas.openxmlformats.org/spreadsheetml/2006/main" count="54" uniqueCount="54">
  <si>
    <t>Medicaid Fee-for-Service</t>
  </si>
  <si>
    <t>Third-Party Reimbursement Type</t>
  </si>
  <si>
    <t>TOTAL</t>
  </si>
  <si>
    <t>Medicare</t>
  </si>
  <si>
    <t>Self-Pay</t>
  </si>
  <si>
    <t>HPV Vaccination Business Case</t>
  </si>
  <si>
    <t>Date:</t>
  </si>
  <si>
    <t>Total Revenue</t>
  </si>
  <si>
    <t>% of Clients Not Vaccinated</t>
  </si>
  <si>
    <t>Medicaid Management Care 2</t>
  </si>
  <si>
    <t>Medicaid Management Care 3</t>
  </si>
  <si>
    <t>Medicaid Management Care 1</t>
  </si>
  <si>
    <t>PI 2</t>
  </si>
  <si>
    <t>PI 3</t>
  </si>
  <si>
    <t>Cost per Vaccine</t>
  </si>
  <si>
    <t>Private Insurance (PI) 1</t>
  </si>
  <si>
    <t>Instructions for Completing the HPV Business Case Workbook</t>
  </si>
  <si>
    <t>% of Clients to Receive Vaccine</t>
  </si>
  <si>
    <t xml:space="preserve">Total Clients  for HPV Vaccine </t>
  </si>
  <si>
    <t>Total Cost for 2nd or 3rd Dose</t>
  </si>
  <si>
    <t>Expected Reimbursement  for 1st Dose</t>
  </si>
  <si>
    <t>Expected Reimbursement for 2nd or 3rd Dose</t>
  </si>
  <si>
    <t>Total Cost for the 1st Dose</t>
  </si>
  <si>
    <t>only one row; this same strategy is approviate to use for all private insurance payers.</t>
  </si>
  <si>
    <t xml:space="preserve"> or 90472) and vaccine product CPT codes ( 90649, 90651, or 90650 depending on the product used). </t>
  </si>
  <si>
    <t>Columns M, N, O will automatically populate once all the data is entered.</t>
  </si>
  <si>
    <t xml:space="preserve">Estimated Volume </t>
  </si>
  <si>
    <t>Estimated Revenue Per Vaccine</t>
  </si>
  <si>
    <t>Total Costs (or Expense)</t>
  </si>
  <si>
    <t>Estimated Cost (or Expense) Per Vaccine</t>
  </si>
  <si>
    <t>Estimated Profit or Loss</t>
  </si>
  <si>
    <t xml:space="preserve">Profit or Loss </t>
  </si>
  <si>
    <t># of Clients Ages 9-45</t>
  </si>
  <si>
    <t>Total RVU Admin Cost for 1st Dose</t>
  </si>
  <si>
    <t>Total RVU Admin Cost for 2nd or 3rd Dose</t>
  </si>
  <si>
    <t xml:space="preserve">Service) includes sample data that should be removed and modified with the agency's data. </t>
  </si>
  <si>
    <t>This tool can be used by a Title X agency to provide an estimate on the potential volume, costs, and revenue through the provision of HPV vaccination services. Row 32 (Medicaid Fee For</t>
  </si>
  <si>
    <t xml:space="preserve">rows in Columns G and H will auto-populate based on data inputted in cells G30 and H30; no further action needed. </t>
  </si>
  <si>
    <t xml:space="preserve">based on the MCF in cells I30 and J30. </t>
  </si>
  <si>
    <t xml:space="preserve">90649, 90651, or 90650) depending on the product used.  </t>
  </si>
  <si>
    <t>Make sure to include the administration CPT code reimbursement rate, typically CPT codes 90460 or 90471 for the first dose as well as the vaccine product reimbursement rates (CPT codes</t>
  </si>
  <si>
    <t>or highest TPP reimbursement rate, and enter amount in K40 and L40.</t>
  </si>
  <si>
    <t xml:space="preserve">Site Name: </t>
  </si>
  <si>
    <r>
      <rPr>
        <b/>
        <sz val="12"/>
        <rFont val="Calibri"/>
        <family val="2"/>
        <scheme val="minor"/>
      </rPr>
      <t>Step 2</t>
    </r>
    <r>
      <rPr>
        <sz val="12"/>
        <rFont val="Calibri"/>
        <family val="2"/>
        <scheme val="minor"/>
      </rPr>
      <t>: In Column B enter the total number of clients aged 9-45 for the prior year by insurance type coverage. Note: the upper age can be modified based on agency's vaccine protocol.</t>
    </r>
  </si>
  <si>
    <r>
      <rPr>
        <b/>
        <sz val="12"/>
        <color theme="1"/>
        <rFont val="Calibri"/>
        <family val="2"/>
        <scheme val="minor"/>
      </rPr>
      <t>Step 3:</t>
    </r>
    <r>
      <rPr>
        <sz val="12"/>
        <color theme="1"/>
        <rFont val="Calibri"/>
        <family val="2"/>
        <scheme val="minor"/>
      </rPr>
      <t xml:space="preserve"> Insert in Column C the approximate percentage of clients not vaccinated; estimate this value.</t>
    </r>
  </si>
  <si>
    <r>
      <rPr>
        <b/>
        <sz val="12"/>
        <color theme="1"/>
        <rFont val="Calibri"/>
        <family val="2"/>
        <scheme val="minor"/>
      </rPr>
      <t>Step 4:</t>
    </r>
    <r>
      <rPr>
        <sz val="12"/>
        <color theme="1"/>
        <rFont val="Calibri"/>
        <family val="2"/>
        <scheme val="minor"/>
      </rPr>
      <t xml:space="preserve"> Insert the estimated percentage of clients that may choose to receive HPV vaccine in Column D. Column E will auto-populate based on data in Columns B - D; no further action needed. </t>
    </r>
  </si>
  <si>
    <r>
      <rPr>
        <b/>
        <sz val="12"/>
        <color theme="1"/>
        <rFont val="Calibri"/>
        <family val="2"/>
        <scheme val="minor"/>
      </rPr>
      <t>Step 1:</t>
    </r>
    <r>
      <rPr>
        <sz val="12"/>
        <color theme="1"/>
        <rFont val="Calibri"/>
        <family val="2"/>
        <scheme val="minor"/>
      </rPr>
      <t xml:space="preserve"> </t>
    </r>
  </si>
  <si>
    <t xml:space="preserve">Insert your third-party payer (TPP) contracts by name and type in Column A. If your reimbursement rate is similar for all Medicaid Managed Care Oranizations, consider combining and using. </t>
  </si>
  <si>
    <r>
      <rPr>
        <b/>
        <sz val="12"/>
        <color theme="1"/>
        <rFont val="Calibri"/>
        <family val="2"/>
        <scheme val="minor"/>
      </rPr>
      <t>Step 5</t>
    </r>
    <r>
      <rPr>
        <sz val="12"/>
        <color theme="1"/>
        <rFont val="Calibri"/>
        <family val="2"/>
        <scheme val="minor"/>
      </rPr>
      <t xml:space="preserve">: Insert an agency's cost per vaccine produce in cell F32. The cost will be replicated in remaining cells in Column F. </t>
    </r>
  </si>
  <si>
    <r>
      <rPr>
        <b/>
        <sz val="12"/>
        <color theme="1"/>
        <rFont val="Calibri"/>
        <family val="2"/>
        <scheme val="minor"/>
      </rPr>
      <t>Step 6</t>
    </r>
    <r>
      <rPr>
        <sz val="12"/>
        <color theme="1"/>
        <rFont val="Calibri"/>
        <family val="2"/>
        <scheme val="minor"/>
      </rPr>
      <t>: As needed, update Total RVU data for 1st Dose in cell G30 (CPT codes 90460 or 90471) and 2nd or 3rd dose in cell H30 (CPT codes 90461 or 90472). Data is from 2019. The remaining</t>
    </r>
  </si>
  <si>
    <r>
      <rPr>
        <b/>
        <sz val="12"/>
        <color theme="1"/>
        <rFont val="Calibri"/>
        <family val="2"/>
        <scheme val="minor"/>
      </rPr>
      <t>Step 7</t>
    </r>
    <r>
      <rPr>
        <sz val="12"/>
        <color theme="1"/>
        <rFont val="Calibri"/>
        <family val="2"/>
        <scheme val="minor"/>
      </rPr>
      <t xml:space="preserve">: As needed, update the Medicare Conversion Factor (MCF) in cell I29 and J29. HPV Business Case workbook has 2020 MCF data. The remaining rows in Column I and J will auto-populate </t>
    </r>
  </si>
  <si>
    <r>
      <rPr>
        <b/>
        <sz val="12"/>
        <rFont val="Calibri"/>
        <family val="2"/>
        <scheme val="minor"/>
      </rPr>
      <t>Step 8</t>
    </r>
    <r>
      <rPr>
        <sz val="12"/>
        <rFont val="Calibri"/>
        <family val="2"/>
        <scheme val="minor"/>
      </rPr>
      <t xml:space="preserve">: In Column K, enter expected reimbursement for each payer. Note: The charge must be at least as high as the highest expected reimbursement to capture expected revenue. </t>
    </r>
  </si>
  <si>
    <r>
      <rPr>
        <b/>
        <sz val="12"/>
        <color theme="1"/>
        <rFont val="Calibri"/>
        <family val="2"/>
        <scheme val="minor"/>
      </rPr>
      <t>Step 9</t>
    </r>
    <r>
      <rPr>
        <sz val="12"/>
        <color theme="1"/>
        <rFont val="Calibri"/>
        <family val="2"/>
        <scheme val="minor"/>
      </rPr>
      <t>: In Column L, enter expected reimbursement for each payer for additional doses (2nd and/or 3rd dose). Similar to Column K, include the administration (typically CPT codes 90461</t>
    </r>
  </si>
  <si>
    <r>
      <rPr>
        <b/>
        <sz val="12"/>
        <rFont val="Calibri"/>
        <family val="2"/>
        <scheme val="minor"/>
      </rPr>
      <t>Step 10</t>
    </r>
    <r>
      <rPr>
        <sz val="12"/>
        <rFont val="Calibri"/>
        <family val="2"/>
        <scheme val="minor"/>
      </rPr>
      <t xml:space="preserve">: Enter estimated average reimbursement for self pay clients for these services in K40 and L40.  Alternatively, consider average discount amount and apply that to the agency's full fee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</si>
</sst>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quot;$&quot;#,##0.00"/>
    <numFmt numFmtId="165" formatCode="0.0"/>
  </numFmts>
  <fonts count="12">
    <font>
      <sz val="11"/>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b/>
      <sz val="11"/>
      <color rgb="FFFF0000"/>
      <name val="Calibri"/>
      <family val="2"/>
      <scheme val="minor"/>
    </font>
    <font>
      <sz val="12"/>
      <color rgb="FFFF0000"/>
      <name val="Calibri"/>
      <family val="2"/>
      <scheme val="minor"/>
    </font>
    <font>
      <sz val="12"/>
      <name val="Calibri"/>
      <family val="2"/>
      <scheme val="minor"/>
    </font>
    <font>
      <b/>
      <sz val="26"/>
      <color theme="1"/>
      <name val="Calibri (Body)_x0000_"/>
    </font>
    <font>
      <b/>
      <sz val="14"/>
      <color theme="1"/>
      <name val="Calibri"/>
      <family val="2"/>
      <scheme val="minor"/>
    </font>
    <font>
      <b/>
      <sz val="12"/>
      <name val="Calibri"/>
      <family val="2"/>
      <scheme val="minor"/>
    </font>
  </fonts>
  <fills count="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82">
    <xf numFmtId="0" fontId="0" fillId="0" borderId="0" xfId="0"/>
    <xf numFmtId="0" fontId="6" fillId="0" borderId="0" xfId="0" applyFont="1" applyAlignment="1">
      <alignment vertical="top"/>
    </xf>
    <xf numFmtId="0" fontId="5" fillId="0" borderId="0" xfId="0" applyFont="1" applyAlignment="1">
      <alignment vertical="top"/>
    </xf>
    <xf numFmtId="0" fontId="4" fillId="0" borderId="0" xfId="0" applyFont="1" applyFill="1" applyBorder="1" applyAlignment="1">
      <alignment horizontal="left" vertical="top" wrapText="1"/>
    </xf>
    <xf numFmtId="0" fontId="0" fillId="0" borderId="0" xfId="0" applyFont="1" applyAlignment="1">
      <alignment vertical="top"/>
    </xf>
    <xf numFmtId="0" fontId="0" fillId="0" borderId="0" xfId="0" applyFont="1" applyFill="1" applyAlignment="1">
      <alignment vertical="top"/>
    </xf>
    <xf numFmtId="0" fontId="3" fillId="0" borderId="0" xfId="0" applyFont="1" applyFill="1" applyBorder="1" applyAlignment="1">
      <alignment horizontal="left" vertical="top"/>
    </xf>
    <xf numFmtId="0" fontId="5"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4" fillId="0" borderId="3" xfId="0" applyFont="1" applyBorder="1" applyAlignment="1">
      <alignment horizontal="left" vertical="top" wrapText="1"/>
    </xf>
    <xf numFmtId="164" fontId="0" fillId="0" borderId="1" xfId="1" applyNumberFormat="1" applyFont="1" applyFill="1" applyBorder="1" applyAlignment="1">
      <alignment horizontal="center" vertical="center" wrapText="1"/>
    </xf>
    <xf numFmtId="0" fontId="4" fillId="0" borderId="0" xfId="0" applyFont="1" applyFill="1" applyBorder="1" applyAlignment="1">
      <alignment vertical="top" wrapText="1"/>
    </xf>
    <xf numFmtId="0" fontId="4" fillId="0" borderId="0" xfId="0" applyFont="1" applyFill="1" applyBorder="1" applyAlignment="1">
      <alignment vertical="top"/>
    </xf>
    <xf numFmtId="0" fontId="0" fillId="2" borderId="1" xfId="0" applyFont="1" applyFill="1" applyBorder="1" applyAlignment="1">
      <alignment vertical="top"/>
    </xf>
    <xf numFmtId="0" fontId="0" fillId="2" borderId="6" xfId="0" applyFont="1" applyFill="1" applyBorder="1" applyAlignment="1">
      <alignment vertical="top"/>
    </xf>
    <xf numFmtId="0" fontId="0" fillId="0" borderId="10" xfId="0" applyFont="1" applyBorder="1" applyAlignment="1">
      <alignment vertical="top"/>
    </xf>
    <xf numFmtId="0" fontId="3" fillId="0" borderId="10" xfId="0" applyFont="1" applyFill="1" applyBorder="1" applyAlignment="1">
      <alignment vertical="top"/>
    </xf>
    <xf numFmtId="0" fontId="3" fillId="0" borderId="11" xfId="0" applyFont="1" applyFill="1" applyBorder="1" applyAlignment="1">
      <alignment vertical="top"/>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2" fontId="3" fillId="0" borderId="11" xfId="0" applyNumberFormat="1" applyFont="1" applyFill="1" applyBorder="1" applyAlignment="1">
      <alignment vertical="top"/>
    </xf>
    <xf numFmtId="0" fontId="3" fillId="0" borderId="10" xfId="0" applyFont="1" applyFill="1" applyBorder="1" applyAlignment="1">
      <alignment vertical="top" wrapText="1"/>
    </xf>
    <xf numFmtId="0" fontId="3" fillId="0" borderId="11" xfId="0" applyFont="1" applyFill="1" applyBorder="1" applyAlignment="1">
      <alignment vertical="top" wrapText="1"/>
    </xf>
    <xf numFmtId="0" fontId="4" fillId="0" borderId="13" xfId="0" applyFont="1" applyBorder="1" applyAlignment="1">
      <alignment horizontal="left" vertical="top" wrapText="1"/>
    </xf>
    <xf numFmtId="2" fontId="3" fillId="0" borderId="4" xfId="0" applyNumberFormat="1" applyFont="1" applyFill="1" applyBorder="1" applyAlignment="1">
      <alignment horizontal="left" vertical="center"/>
    </xf>
    <xf numFmtId="0" fontId="3" fillId="0" borderId="9" xfId="0" applyFont="1" applyFill="1" applyBorder="1" applyAlignment="1">
      <alignment vertical="top"/>
    </xf>
    <xf numFmtId="0" fontId="3" fillId="0" borderId="0" xfId="0"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0" fontId="6" fillId="0" borderId="0" xfId="0" applyFont="1" applyFill="1" applyAlignment="1">
      <alignment vertical="top"/>
    </xf>
    <xf numFmtId="0" fontId="5" fillId="0" borderId="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4" fillId="0" borderId="0" xfId="0" applyFont="1" applyAlignment="1">
      <alignment vertical="top"/>
    </xf>
    <xf numFmtId="0" fontId="0" fillId="0" borderId="1" xfId="0"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165"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8" fontId="0" fillId="0" borderId="1" xfId="0" applyNumberFormat="1" applyFont="1" applyFill="1" applyBorder="1" applyAlignment="1">
      <alignment horizontal="center" vertical="center" wrapText="1"/>
    </xf>
    <xf numFmtId="0" fontId="3" fillId="4" borderId="4" xfId="0" applyFont="1" applyFill="1" applyBorder="1" applyAlignment="1">
      <alignment vertical="top"/>
    </xf>
    <xf numFmtId="0" fontId="4" fillId="0" borderId="1" xfId="0" applyFont="1" applyBorder="1" applyAlignment="1">
      <alignment horizontal="left" vertical="top" wrapText="1"/>
    </xf>
    <xf numFmtId="0" fontId="7" fillId="0" borderId="0" xfId="0" applyFont="1" applyFill="1" applyBorder="1" applyAlignment="1">
      <alignment vertical="top"/>
    </xf>
    <xf numFmtId="0" fontId="3" fillId="0" borderId="0" xfId="0" applyFont="1" applyFill="1" applyBorder="1" applyAlignment="1">
      <alignment vertical="top"/>
    </xf>
    <xf numFmtId="0" fontId="8" fillId="0" borderId="0" xfId="0" applyFont="1" applyAlignment="1">
      <alignment vertical="top"/>
    </xf>
    <xf numFmtId="0" fontId="8" fillId="0" borderId="0" xfId="0" applyFont="1" applyFill="1" applyBorder="1" applyAlignment="1">
      <alignment vertical="top"/>
    </xf>
    <xf numFmtId="0" fontId="0" fillId="4" borderId="5" xfId="0" applyFill="1" applyBorder="1"/>
    <xf numFmtId="0" fontId="9" fillId="4" borderId="5" xfId="0" applyFont="1" applyFill="1" applyBorder="1" applyAlignment="1">
      <alignment vertical="center"/>
    </xf>
    <xf numFmtId="0" fontId="0" fillId="0" borderId="5" xfId="0" applyFont="1" applyFill="1" applyBorder="1" applyAlignment="1">
      <alignment vertical="top"/>
    </xf>
    <xf numFmtId="0" fontId="0" fillId="4" borderId="10" xfId="0" applyFont="1" applyFill="1" applyBorder="1" applyAlignment="1">
      <alignment vertical="top"/>
    </xf>
    <xf numFmtId="0" fontId="0" fillId="4" borderId="11" xfId="0" applyFont="1" applyFill="1" applyBorder="1" applyAlignment="1">
      <alignment vertical="top"/>
    </xf>
    <xf numFmtId="0" fontId="0" fillId="2" borderId="14" xfId="0" applyFont="1" applyFill="1" applyBorder="1" applyAlignment="1">
      <alignment vertical="top"/>
    </xf>
    <xf numFmtId="0" fontId="3" fillId="0" borderId="14" xfId="0" applyFont="1" applyFill="1" applyBorder="1" applyAlignment="1">
      <alignment horizontal="center" vertical="top"/>
    </xf>
    <xf numFmtId="0" fontId="4" fillId="0" borderId="2" xfId="0" applyFont="1" applyBorder="1" applyAlignment="1">
      <alignment vertical="top" wrapText="1"/>
    </xf>
    <xf numFmtId="0" fontId="0" fillId="0" borderId="2" xfId="0" applyFont="1" applyFill="1" applyBorder="1" applyAlignment="1">
      <alignment horizontal="center" vertical="center" wrapText="1"/>
    </xf>
    <xf numFmtId="9" fontId="0" fillId="0" borderId="2" xfId="0" applyNumberFormat="1" applyFont="1" applyFill="1" applyBorder="1" applyAlignment="1">
      <alignment horizontal="center" vertical="center" wrapText="1"/>
    </xf>
    <xf numFmtId="9" fontId="0" fillId="0" borderId="2" xfId="2" applyFont="1" applyFill="1" applyBorder="1" applyAlignment="1">
      <alignment horizontal="center" vertical="center" wrapText="1"/>
    </xf>
    <xf numFmtId="165" fontId="0" fillId="0" borderId="2" xfId="0" applyNumberFormat="1" applyFont="1" applyFill="1" applyBorder="1" applyAlignment="1">
      <alignment horizontal="center" vertical="center" wrapText="1"/>
    </xf>
    <xf numFmtId="164" fontId="0" fillId="0" borderId="2" xfId="1" applyNumberFormat="1"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0" fontId="3" fillId="3" borderId="6" xfId="0" applyFont="1" applyFill="1" applyBorder="1" applyAlignment="1">
      <alignment horizontal="left" vertical="top"/>
    </xf>
    <xf numFmtId="0" fontId="0" fillId="3" borderId="15" xfId="0" applyFont="1" applyFill="1" applyBorder="1" applyAlignment="1">
      <alignment vertical="top"/>
    </xf>
    <xf numFmtId="0" fontId="3" fillId="3" borderId="15" xfId="0" applyFont="1" applyFill="1" applyBorder="1" applyAlignment="1">
      <alignment vertical="top"/>
    </xf>
    <xf numFmtId="0" fontId="0" fillId="3" borderId="16" xfId="0" applyFont="1" applyFill="1" applyBorder="1" applyAlignment="1">
      <alignment vertical="top"/>
    </xf>
    <xf numFmtId="0" fontId="4" fillId="0" borderId="14" xfId="0" applyFont="1" applyBorder="1" applyAlignment="1">
      <alignment horizontal="left" vertical="top" wrapText="1"/>
    </xf>
    <xf numFmtId="0" fontId="0" fillId="0" borderId="14" xfId="0" applyFont="1" applyFill="1" applyBorder="1" applyAlignment="1">
      <alignment horizontal="center" vertical="center" wrapText="1"/>
    </xf>
    <xf numFmtId="165" fontId="0" fillId="0" borderId="14" xfId="0" applyNumberFormat="1" applyFont="1" applyFill="1" applyBorder="1" applyAlignment="1">
      <alignment horizontal="center" vertical="center" wrapText="1"/>
    </xf>
    <xf numFmtId="1" fontId="0" fillId="0" borderId="14" xfId="0" applyNumberFormat="1" applyFont="1" applyFill="1" applyBorder="1" applyAlignment="1">
      <alignment horizontal="center" vertical="center" wrapText="1"/>
    </xf>
    <xf numFmtId="164" fontId="0" fillId="0" borderId="14" xfId="1" applyNumberFormat="1" applyFont="1" applyFill="1" applyBorder="1" applyAlignment="1">
      <alignment horizontal="center" vertical="center" wrapText="1"/>
    </xf>
    <xf numFmtId="8" fontId="0" fillId="0" borderId="14" xfId="0" applyNumberFormat="1" applyFont="1" applyFill="1" applyBorder="1" applyAlignment="1">
      <alignment horizontal="center" vertical="center" wrapText="1"/>
    </xf>
    <xf numFmtId="164" fontId="0" fillId="0" borderId="14" xfId="0" applyNumberFormat="1"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10" fillId="0" borderId="0" xfId="0" applyFont="1" applyFill="1" applyBorder="1" applyAlignment="1">
      <alignment horizontal="left" vertical="top"/>
    </xf>
    <xf numFmtId="0" fontId="10" fillId="0" borderId="0" xfId="0" applyFont="1" applyFill="1" applyBorder="1" applyAlignment="1">
      <alignment horizontal="left" vertical="top" wrapText="1"/>
    </xf>
    <xf numFmtId="0" fontId="1" fillId="0" borderId="0" xfId="0" applyFont="1" applyFill="1" applyBorder="1" applyAlignment="1">
      <alignment vertical="top"/>
    </xf>
    <xf numFmtId="0" fontId="7" fillId="0" borderId="0" xfId="0" applyFont="1" applyFill="1" applyBorder="1" applyAlignment="1">
      <alignment vertical="top" wrapText="1"/>
    </xf>
    <xf numFmtId="0" fontId="4" fillId="0" borderId="0" xfId="0" applyFont="1" applyFill="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112889</xdr:colOff>
      <xdr:row>0</xdr:row>
      <xdr:rowOff>148166</xdr:rowOff>
    </xdr:from>
    <xdr:to>
      <xdr:col>3</xdr:col>
      <xdr:colOff>354155</xdr:colOff>
      <xdr:row>0</xdr:row>
      <xdr:rowOff>846667</xdr:rowOff>
    </xdr:to>
    <xdr:pic>
      <xdr:nvPicPr>
        <xdr:cNvPr id="2" name="Picture 1" descr="FPNTC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889" y="148166"/>
          <a:ext cx="2767155" cy="6985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tabSelected="1" zoomScale="82" zoomScaleNormal="82" zoomScalePageLayoutView="75" workbookViewId="0">
      <selection activeCell="H24" sqref="H24"/>
    </sheetView>
  </sheetViews>
  <sheetFormatPr defaultColWidth="9.140625" defaultRowHeight="15" customHeight="1"/>
  <cols>
    <col min="1" max="1" width="13.140625" style="4" customWidth="1"/>
    <col min="2" max="2" width="9.7109375" style="4" customWidth="1"/>
    <col min="3" max="3" width="10.28515625" style="4" customWidth="1"/>
    <col min="4" max="5" width="9.7109375" style="4" customWidth="1"/>
    <col min="6" max="6" width="8.28515625" style="4" bestFit="1" customWidth="1"/>
    <col min="7" max="8" width="11" style="4" customWidth="1"/>
    <col min="9" max="9" width="10.140625" style="4" customWidth="1"/>
    <col min="10" max="10" width="11.42578125" style="4" customWidth="1"/>
    <col min="11" max="11" width="15" style="4" customWidth="1"/>
    <col min="12" max="12" width="15.42578125" style="4" customWidth="1"/>
    <col min="13" max="13" width="10.140625" style="4" customWidth="1"/>
    <col min="14" max="14" width="9.7109375" style="4" customWidth="1"/>
    <col min="15" max="15" width="11.7109375" style="4" customWidth="1"/>
    <col min="16" max="16384" width="9.140625" style="4"/>
  </cols>
  <sheetData>
    <row r="1" spans="1:15" s="5" customFormat="1" ht="79.900000000000006" customHeight="1">
      <c r="A1" s="47"/>
      <c r="B1" s="47"/>
      <c r="C1" s="47"/>
      <c r="D1" s="47"/>
      <c r="E1" s="48" t="s">
        <v>5</v>
      </c>
      <c r="F1" s="47"/>
      <c r="G1" s="49"/>
      <c r="H1" s="47"/>
      <c r="I1" s="47"/>
      <c r="J1" s="47"/>
      <c r="K1" s="47"/>
      <c r="L1" s="47"/>
      <c r="M1" s="47"/>
      <c r="N1" s="47"/>
      <c r="O1" s="47"/>
    </row>
    <row r="2" spans="1:15" s="5" customFormat="1" ht="18.75">
      <c r="A2" s="77" t="s">
        <v>42</v>
      </c>
      <c r="B2" s="6"/>
      <c r="C2" s="6"/>
      <c r="D2" s="6"/>
      <c r="E2" s="6"/>
      <c r="F2" s="6"/>
      <c r="G2" s="6"/>
      <c r="H2" s="6"/>
      <c r="I2" s="6"/>
      <c r="J2" s="6"/>
      <c r="K2" s="7"/>
      <c r="L2" s="7"/>
      <c r="M2" s="7"/>
      <c r="N2" s="6"/>
      <c r="O2" s="6"/>
    </row>
    <row r="3" spans="1:15" s="5" customFormat="1" ht="18.75">
      <c r="A3" s="78" t="s">
        <v>6</v>
      </c>
      <c r="B3" s="6"/>
      <c r="C3" s="6"/>
      <c r="D3" s="6"/>
      <c r="E3" s="6"/>
      <c r="F3" s="6"/>
      <c r="G3" s="6"/>
      <c r="H3" s="6"/>
      <c r="I3" s="6"/>
      <c r="J3" s="6"/>
      <c r="K3" s="7"/>
      <c r="L3" s="7"/>
      <c r="M3" s="7"/>
      <c r="N3" s="6"/>
      <c r="O3" s="6"/>
    </row>
    <row r="4" spans="1:15" s="5" customFormat="1" ht="15.75">
      <c r="B4" s="44"/>
      <c r="C4" s="44"/>
      <c r="D4" s="44"/>
      <c r="E4" s="44"/>
      <c r="F4" s="44" t="s">
        <v>16</v>
      </c>
      <c r="G4" s="44"/>
      <c r="I4" s="44"/>
      <c r="J4" s="44"/>
      <c r="K4" s="44"/>
      <c r="L4" s="44"/>
      <c r="M4" s="44"/>
      <c r="N4" s="44"/>
      <c r="O4" s="44"/>
    </row>
    <row r="5" spans="1:15" ht="15" customHeight="1">
      <c r="A5" s="35" t="s">
        <v>36</v>
      </c>
    </row>
    <row r="6" spans="1:15" ht="15" customHeight="1">
      <c r="A6" s="45" t="s">
        <v>35</v>
      </c>
    </row>
    <row r="7" spans="1:15" ht="15" customHeight="1">
      <c r="A7" s="35"/>
    </row>
    <row r="8" spans="1:15" s="5" customFormat="1" ht="15.75" customHeight="1">
      <c r="A8" s="79" t="s">
        <v>46</v>
      </c>
      <c r="B8" s="79" t="s">
        <v>47</v>
      </c>
      <c r="C8" s="11"/>
      <c r="D8" s="11"/>
      <c r="E8" s="11"/>
      <c r="F8" s="11"/>
      <c r="G8" s="11"/>
      <c r="H8" s="11"/>
      <c r="I8" s="11"/>
      <c r="J8" s="11"/>
      <c r="K8" s="11"/>
      <c r="L8" s="11"/>
      <c r="M8" s="11"/>
      <c r="N8" s="80"/>
      <c r="O8" s="11"/>
    </row>
    <row r="9" spans="1:15" s="5" customFormat="1" ht="15.75" customHeight="1">
      <c r="A9" s="79" t="s">
        <v>23</v>
      </c>
      <c r="B9" s="11"/>
      <c r="C9" s="11"/>
      <c r="D9" s="11"/>
      <c r="E9" s="11"/>
      <c r="F9" s="11"/>
      <c r="G9" s="11"/>
      <c r="H9" s="11"/>
      <c r="I9" s="11"/>
      <c r="J9" s="11"/>
      <c r="K9" s="11"/>
      <c r="L9" s="11"/>
      <c r="M9" s="11"/>
      <c r="N9" s="11"/>
      <c r="O9" s="11"/>
    </row>
    <row r="10" spans="1:15" s="5" customFormat="1" ht="15.75" customHeight="1">
      <c r="A10" s="46" t="s">
        <v>43</v>
      </c>
      <c r="B10" s="11"/>
      <c r="C10" s="11"/>
      <c r="D10" s="11"/>
      <c r="E10" s="11"/>
      <c r="F10" s="11"/>
      <c r="G10" s="11"/>
      <c r="H10" s="11"/>
      <c r="I10" s="11"/>
      <c r="J10" s="11"/>
      <c r="K10" s="11"/>
      <c r="L10" s="11"/>
      <c r="M10" s="11"/>
      <c r="N10" s="11"/>
      <c r="O10" s="11"/>
    </row>
    <row r="11" spans="1:15" s="5" customFormat="1" ht="15.75" customHeight="1">
      <c r="A11" s="79" t="s">
        <v>44</v>
      </c>
      <c r="B11" s="11"/>
      <c r="C11" s="11"/>
      <c r="D11" s="11"/>
      <c r="E11" s="11"/>
      <c r="F11" s="11"/>
      <c r="G11" s="11"/>
      <c r="H11" s="11"/>
      <c r="I11" s="11"/>
      <c r="J11" s="11"/>
      <c r="K11" s="11"/>
      <c r="L11" s="11"/>
      <c r="M11" s="11"/>
      <c r="N11" s="11"/>
      <c r="O11" s="11"/>
    </row>
    <row r="12" spans="1:15" s="5" customFormat="1" ht="15.75" customHeight="1">
      <c r="A12" s="79" t="s">
        <v>45</v>
      </c>
      <c r="B12" s="11"/>
      <c r="C12" s="11"/>
      <c r="D12" s="11"/>
      <c r="E12" s="11"/>
      <c r="F12" s="11"/>
      <c r="G12" s="11"/>
      <c r="H12" s="11"/>
      <c r="I12" s="11"/>
      <c r="J12" s="11"/>
      <c r="K12" s="11"/>
      <c r="L12" s="11"/>
      <c r="M12" s="11"/>
      <c r="N12" s="11"/>
      <c r="O12" s="11"/>
    </row>
    <row r="13" spans="1:15" s="5" customFormat="1" ht="15.75">
      <c r="A13" s="79" t="s">
        <v>48</v>
      </c>
      <c r="B13" s="12"/>
      <c r="C13" s="12"/>
      <c r="D13" s="12"/>
      <c r="E13" s="12"/>
      <c r="F13" s="12"/>
      <c r="G13" s="3"/>
      <c r="H13" s="3"/>
      <c r="I13" s="3"/>
      <c r="J13" s="3"/>
      <c r="K13" s="3"/>
      <c r="L13" s="3"/>
      <c r="M13" s="3"/>
      <c r="N13" s="3"/>
      <c r="O13" s="3"/>
    </row>
    <row r="14" spans="1:15" s="5" customFormat="1" ht="15.75">
      <c r="A14" s="79" t="s">
        <v>49</v>
      </c>
      <c r="B14" s="12"/>
      <c r="C14" s="12"/>
      <c r="D14" s="12"/>
      <c r="E14" s="12"/>
      <c r="F14" s="12"/>
      <c r="G14" s="3"/>
      <c r="H14" s="3"/>
      <c r="I14" s="3"/>
      <c r="J14" s="3"/>
      <c r="K14" s="3"/>
      <c r="L14" s="3"/>
      <c r="M14" s="3"/>
      <c r="N14" s="3"/>
      <c r="O14" s="3"/>
    </row>
    <row r="15" spans="1:15" s="5" customFormat="1" ht="15.75">
      <c r="A15" s="12" t="s">
        <v>37</v>
      </c>
      <c r="B15" s="12"/>
      <c r="C15" s="12"/>
      <c r="D15" s="12"/>
      <c r="E15" s="12"/>
      <c r="F15" s="12"/>
      <c r="G15" s="3"/>
      <c r="H15" s="3"/>
      <c r="I15" s="3"/>
      <c r="J15" s="3"/>
      <c r="K15" s="3"/>
      <c r="L15" s="3"/>
      <c r="M15" s="3"/>
      <c r="N15" s="3"/>
      <c r="O15" s="3"/>
    </row>
    <row r="16" spans="1:15" s="5" customFormat="1" ht="15.75">
      <c r="A16" s="79" t="s">
        <v>50</v>
      </c>
      <c r="B16" s="12"/>
      <c r="C16" s="12"/>
      <c r="D16" s="12"/>
      <c r="E16" s="12"/>
      <c r="F16" s="12"/>
      <c r="G16" s="3"/>
      <c r="H16" s="3"/>
      <c r="I16" s="3"/>
      <c r="J16" s="3"/>
      <c r="K16" s="3"/>
      <c r="L16" s="3"/>
      <c r="M16" s="3"/>
      <c r="N16" s="3"/>
      <c r="O16" s="3"/>
    </row>
    <row r="17" spans="1:15" s="5" customFormat="1" ht="15.75">
      <c r="A17" s="12" t="s">
        <v>38</v>
      </c>
      <c r="B17" s="12"/>
      <c r="C17" s="12"/>
      <c r="D17" s="12"/>
      <c r="E17" s="12"/>
      <c r="F17" s="12"/>
      <c r="G17" s="3"/>
      <c r="H17" s="3"/>
      <c r="I17" s="3"/>
      <c r="J17" s="3"/>
      <c r="K17" s="3"/>
      <c r="L17" s="3"/>
      <c r="M17" s="3"/>
      <c r="N17" s="3"/>
      <c r="O17" s="3"/>
    </row>
    <row r="18" spans="1:15" s="5" customFormat="1" ht="15.75" customHeight="1">
      <c r="A18" s="46" t="s">
        <v>51</v>
      </c>
      <c r="B18" s="12"/>
      <c r="C18" s="12"/>
      <c r="D18" s="12"/>
      <c r="E18" s="12"/>
      <c r="F18" s="12"/>
      <c r="G18" s="3"/>
      <c r="H18" s="3"/>
      <c r="I18" s="3"/>
      <c r="J18" s="3"/>
      <c r="K18" s="3"/>
      <c r="L18" s="3"/>
      <c r="M18" s="3"/>
      <c r="N18" s="3"/>
      <c r="O18" s="3"/>
    </row>
    <row r="19" spans="1:15" s="5" customFormat="1" ht="15.75" customHeight="1">
      <c r="A19" s="12" t="s">
        <v>40</v>
      </c>
      <c r="B19" s="12"/>
      <c r="C19" s="12"/>
      <c r="D19" s="12"/>
      <c r="E19" s="12"/>
      <c r="F19" s="12"/>
      <c r="G19" s="3"/>
      <c r="H19" s="3"/>
      <c r="I19" s="3"/>
      <c r="J19" s="3"/>
      <c r="K19" s="3"/>
      <c r="L19" s="3"/>
      <c r="M19" s="3"/>
      <c r="N19" s="3"/>
      <c r="O19" s="3"/>
    </row>
    <row r="20" spans="1:15" s="5" customFormat="1" ht="15.75" customHeight="1">
      <c r="A20" s="12" t="s">
        <v>39</v>
      </c>
      <c r="B20" s="12"/>
      <c r="C20" s="12"/>
      <c r="D20" s="12"/>
      <c r="E20" s="12"/>
      <c r="F20" s="12"/>
      <c r="G20" s="3"/>
      <c r="H20" s="3"/>
      <c r="I20" s="3"/>
      <c r="J20" s="3"/>
      <c r="K20" s="3"/>
      <c r="L20" s="3"/>
      <c r="M20" s="3"/>
      <c r="N20" s="3"/>
      <c r="O20" s="3"/>
    </row>
    <row r="21" spans="1:15" s="5" customFormat="1" ht="15.75">
      <c r="A21" s="79" t="s">
        <v>52</v>
      </c>
      <c r="B21" s="12"/>
      <c r="C21" s="12"/>
      <c r="D21" s="12"/>
      <c r="E21" s="12"/>
      <c r="F21" s="12"/>
      <c r="G21" s="3"/>
      <c r="H21" s="3"/>
      <c r="I21" s="3"/>
      <c r="J21" s="3"/>
      <c r="K21" s="3"/>
      <c r="L21" s="3"/>
      <c r="M21" s="3"/>
      <c r="N21" s="3"/>
      <c r="O21" s="3"/>
    </row>
    <row r="22" spans="1:15" s="5" customFormat="1" ht="15.75">
      <c r="A22" s="12" t="s">
        <v>24</v>
      </c>
      <c r="B22" s="12"/>
      <c r="C22" s="12"/>
      <c r="D22" s="12"/>
      <c r="E22" s="12"/>
      <c r="F22" s="12"/>
      <c r="G22" s="3"/>
      <c r="H22" s="3"/>
      <c r="I22" s="3"/>
      <c r="J22" s="3"/>
      <c r="K22" s="3"/>
      <c r="L22" s="3"/>
      <c r="M22" s="3"/>
      <c r="N22" s="3"/>
      <c r="O22" s="3"/>
    </row>
    <row r="23" spans="1:15" s="5" customFormat="1" ht="15.75">
      <c r="A23" s="46" t="s">
        <v>53</v>
      </c>
      <c r="B23" s="12"/>
      <c r="C23" s="12"/>
      <c r="D23" s="12"/>
      <c r="E23" s="12"/>
      <c r="F23" s="12"/>
      <c r="G23" s="3"/>
      <c r="H23" s="3"/>
      <c r="I23" s="3"/>
      <c r="J23" s="3"/>
      <c r="K23" s="3"/>
      <c r="L23" s="3"/>
      <c r="M23" s="3"/>
      <c r="N23" s="3"/>
      <c r="O23" s="3"/>
    </row>
    <row r="24" spans="1:15" s="5" customFormat="1" ht="15.75">
      <c r="A24" s="46" t="s">
        <v>41</v>
      </c>
      <c r="B24" s="12"/>
      <c r="C24" s="12"/>
      <c r="D24" s="12"/>
      <c r="E24" s="12"/>
      <c r="F24" s="12"/>
      <c r="G24" s="3"/>
      <c r="H24" s="3"/>
      <c r="I24" s="3"/>
      <c r="J24" s="3"/>
      <c r="K24" s="3"/>
      <c r="L24" s="3"/>
      <c r="M24" s="3"/>
      <c r="N24" s="3"/>
      <c r="O24" s="3"/>
    </row>
    <row r="25" spans="1:15" s="5" customFormat="1" ht="15.75">
      <c r="A25" s="43"/>
      <c r="B25" s="12"/>
      <c r="C25" s="12"/>
      <c r="D25" s="12"/>
      <c r="E25" s="12"/>
      <c r="F25" s="12"/>
      <c r="G25" s="3"/>
      <c r="H25" s="3"/>
      <c r="I25" s="3"/>
      <c r="J25" s="3"/>
      <c r="K25" s="3"/>
      <c r="L25" s="3"/>
      <c r="M25" s="3"/>
      <c r="N25" s="3"/>
      <c r="O25" s="3"/>
    </row>
    <row r="26" spans="1:15" s="5" customFormat="1" ht="15.75">
      <c r="A26" s="12" t="s">
        <v>25</v>
      </c>
      <c r="B26" s="12"/>
      <c r="C26" s="12"/>
      <c r="D26" s="12"/>
      <c r="E26" s="12"/>
      <c r="F26" s="12"/>
      <c r="G26" s="3"/>
      <c r="H26" s="3"/>
      <c r="I26" s="3"/>
      <c r="J26" s="3"/>
      <c r="K26" s="3"/>
      <c r="L26" s="3"/>
      <c r="M26" s="3"/>
      <c r="N26" s="3"/>
      <c r="O26" s="3"/>
    </row>
    <row r="27" spans="1:15" s="5" customFormat="1" ht="16.5" thickBot="1">
      <c r="A27" s="8"/>
      <c r="B27" s="6"/>
      <c r="C27" s="6"/>
      <c r="D27" s="6"/>
      <c r="E27" s="6"/>
      <c r="F27" s="6"/>
      <c r="G27" s="6"/>
      <c r="H27" s="6"/>
      <c r="I27" s="6"/>
      <c r="J27" s="6"/>
      <c r="K27" s="7"/>
      <c r="L27" s="7"/>
      <c r="M27" s="7"/>
      <c r="N27" s="6"/>
      <c r="O27" s="6"/>
    </row>
    <row r="28" spans="1:15" ht="21" customHeight="1" thickBot="1">
      <c r="A28" s="14"/>
      <c r="B28" s="41" t="s">
        <v>26</v>
      </c>
      <c r="C28" s="50"/>
      <c r="D28" s="50"/>
      <c r="E28" s="51"/>
      <c r="F28" s="26" t="s">
        <v>29</v>
      </c>
      <c r="G28" s="15"/>
      <c r="H28" s="15"/>
      <c r="I28" s="16"/>
      <c r="J28" s="17"/>
      <c r="K28" s="25" t="s">
        <v>27</v>
      </c>
      <c r="L28" s="21"/>
      <c r="M28" s="41" t="s">
        <v>30</v>
      </c>
      <c r="N28" s="22"/>
      <c r="O28" s="23"/>
    </row>
    <row r="29" spans="1:15" ht="77.25" customHeight="1">
      <c r="A29" s="13"/>
      <c r="B29" s="18" t="s">
        <v>32</v>
      </c>
      <c r="C29" s="18" t="s">
        <v>8</v>
      </c>
      <c r="D29" s="18" t="s">
        <v>17</v>
      </c>
      <c r="E29" s="18" t="s">
        <v>18</v>
      </c>
      <c r="F29" s="18" t="s">
        <v>14</v>
      </c>
      <c r="G29" s="19" t="s">
        <v>33</v>
      </c>
      <c r="H29" s="18" t="s">
        <v>34</v>
      </c>
      <c r="I29" s="18" t="s">
        <v>22</v>
      </c>
      <c r="J29" s="20" t="s">
        <v>19</v>
      </c>
      <c r="K29" s="33" t="s">
        <v>20</v>
      </c>
      <c r="L29" s="33" t="s">
        <v>21</v>
      </c>
      <c r="M29" s="34" t="s">
        <v>7</v>
      </c>
      <c r="N29" s="18" t="s">
        <v>28</v>
      </c>
      <c r="O29" s="34" t="s">
        <v>31</v>
      </c>
    </row>
    <row r="30" spans="1:15" ht="19.5" customHeight="1">
      <c r="A30" s="52"/>
      <c r="B30" s="52"/>
      <c r="C30" s="52"/>
      <c r="D30" s="52"/>
      <c r="E30" s="52"/>
      <c r="F30" s="52"/>
      <c r="G30" s="53">
        <v>0.4</v>
      </c>
      <c r="H30" s="53">
        <v>0.36</v>
      </c>
      <c r="I30" s="53">
        <v>36.089599999999997</v>
      </c>
      <c r="J30" s="53">
        <v>36.089599999999997</v>
      </c>
      <c r="K30" s="52"/>
      <c r="L30" s="52"/>
      <c r="M30" s="52"/>
      <c r="N30" s="52"/>
      <c r="O30" s="52"/>
    </row>
    <row r="31" spans="1:15" ht="15.75">
      <c r="A31" s="61" t="s">
        <v>1</v>
      </c>
      <c r="B31" s="62"/>
      <c r="C31" s="62"/>
      <c r="D31" s="62"/>
      <c r="E31" s="62"/>
      <c r="F31" s="63"/>
      <c r="G31" s="62"/>
      <c r="H31" s="62"/>
      <c r="I31" s="62"/>
      <c r="J31" s="62"/>
      <c r="K31" s="62"/>
      <c r="L31" s="62"/>
      <c r="M31" s="62"/>
      <c r="N31" s="62"/>
      <c r="O31" s="64"/>
    </row>
    <row r="32" spans="1:15" ht="35.25" customHeight="1">
      <c r="A32" s="54" t="s">
        <v>0</v>
      </c>
      <c r="B32" s="55">
        <v>20</v>
      </c>
      <c r="C32" s="56">
        <v>0.6</v>
      </c>
      <c r="D32" s="57">
        <v>0.5</v>
      </c>
      <c r="E32" s="58">
        <f>B32*C32*D32</f>
        <v>6</v>
      </c>
      <c r="F32" s="59">
        <v>152</v>
      </c>
      <c r="G32" s="59">
        <f>G30*I30</f>
        <v>14.435839999999999</v>
      </c>
      <c r="H32" s="59">
        <f>H30*J30</f>
        <v>12.992255999999999</v>
      </c>
      <c r="I32" s="59">
        <f>G32+F32</f>
        <v>166.43583999999998</v>
      </c>
      <c r="J32" s="59">
        <f>H32+F32</f>
        <v>164.992256</v>
      </c>
      <c r="K32" s="59">
        <v>195</v>
      </c>
      <c r="L32" s="59">
        <v>178</v>
      </c>
      <c r="M32" s="60">
        <f>(E32*K32)+2*(E32*L32)</f>
        <v>3306</v>
      </c>
      <c r="N32" s="60">
        <f>E32*(I32 + 2*J32)</f>
        <v>2978.5221119999997</v>
      </c>
      <c r="O32" s="60">
        <f>M32-N32</f>
        <v>327.47788800000035</v>
      </c>
    </row>
    <row r="33" spans="1:15" ht="47.25">
      <c r="A33" s="24" t="s">
        <v>11</v>
      </c>
      <c r="B33" s="36"/>
      <c r="C33" s="36"/>
      <c r="D33" s="38"/>
      <c r="E33" s="39">
        <f t="shared" ref="E33:E36" si="0">(B33*C33)*D33</f>
        <v>0</v>
      </c>
      <c r="F33" s="10">
        <f>F32</f>
        <v>152</v>
      </c>
      <c r="G33" s="10">
        <f>G32</f>
        <v>14.435839999999999</v>
      </c>
      <c r="H33" s="10">
        <f>H32</f>
        <v>12.992255999999999</v>
      </c>
      <c r="I33" s="10">
        <f t="shared" ref="I33:I36" si="1">G33+F33</f>
        <v>166.43583999999998</v>
      </c>
      <c r="J33" s="10">
        <f t="shared" ref="J33:J36" si="2">H33+F33</f>
        <v>164.992256</v>
      </c>
      <c r="K33" s="10"/>
      <c r="L33" s="10"/>
      <c r="M33" s="37">
        <f t="shared" ref="M33:M36" si="3">(E33*K33)+2*(E33*L33)</f>
        <v>0</v>
      </c>
      <c r="N33" s="37">
        <f t="shared" ref="N33:N36" si="4">E33*(I33 + 2*J33)</f>
        <v>0</v>
      </c>
      <c r="O33" s="37">
        <f t="shared" ref="O33:O36" si="5">M33-N33</f>
        <v>0</v>
      </c>
    </row>
    <row r="34" spans="1:15" ht="48" thickBot="1">
      <c r="A34" s="9" t="s">
        <v>9</v>
      </c>
      <c r="B34" s="36"/>
      <c r="C34" s="36"/>
      <c r="D34" s="38"/>
      <c r="E34" s="39">
        <f t="shared" si="0"/>
        <v>0</v>
      </c>
      <c r="F34" s="10">
        <f>F32</f>
        <v>152</v>
      </c>
      <c r="G34" s="10">
        <f>G32</f>
        <v>14.435839999999999</v>
      </c>
      <c r="H34" s="10">
        <f>H32</f>
        <v>12.992255999999999</v>
      </c>
      <c r="I34" s="10">
        <f t="shared" si="1"/>
        <v>166.43583999999998</v>
      </c>
      <c r="J34" s="10">
        <f t="shared" si="2"/>
        <v>164.992256</v>
      </c>
      <c r="K34" s="10"/>
      <c r="L34" s="10"/>
      <c r="M34" s="37">
        <f t="shared" si="3"/>
        <v>0</v>
      </c>
      <c r="N34" s="37">
        <f t="shared" si="4"/>
        <v>0</v>
      </c>
      <c r="O34" s="37">
        <f t="shared" si="5"/>
        <v>0</v>
      </c>
    </row>
    <row r="35" spans="1:15" ht="47.25">
      <c r="A35" s="42" t="s">
        <v>10</v>
      </c>
      <c r="B35" s="36"/>
      <c r="C35" s="36"/>
      <c r="D35" s="38"/>
      <c r="E35" s="39">
        <f t="shared" si="0"/>
        <v>0</v>
      </c>
      <c r="F35" s="10">
        <f>F32</f>
        <v>152</v>
      </c>
      <c r="G35" s="10">
        <f>G32</f>
        <v>14.435839999999999</v>
      </c>
      <c r="H35" s="10">
        <f>H32</f>
        <v>12.992255999999999</v>
      </c>
      <c r="I35" s="10">
        <f t="shared" si="1"/>
        <v>166.43583999999998</v>
      </c>
      <c r="J35" s="10">
        <f t="shared" si="2"/>
        <v>164.992256</v>
      </c>
      <c r="K35" s="10"/>
      <c r="L35" s="10"/>
      <c r="M35" s="37">
        <f t="shared" si="3"/>
        <v>0</v>
      </c>
      <c r="N35" s="37">
        <f t="shared" si="4"/>
        <v>0</v>
      </c>
      <c r="O35" s="37">
        <f t="shared" si="5"/>
        <v>0</v>
      </c>
    </row>
    <row r="36" spans="1:15" ht="15.75">
      <c r="A36" s="42" t="s">
        <v>3</v>
      </c>
      <c r="B36" s="36"/>
      <c r="C36" s="36"/>
      <c r="D36" s="38"/>
      <c r="E36" s="39">
        <f t="shared" si="0"/>
        <v>0</v>
      </c>
      <c r="F36" s="10">
        <f>F32</f>
        <v>152</v>
      </c>
      <c r="G36" s="10">
        <f>G32</f>
        <v>14.435839999999999</v>
      </c>
      <c r="H36" s="10">
        <f>H32</f>
        <v>12.992255999999999</v>
      </c>
      <c r="I36" s="10">
        <f t="shared" si="1"/>
        <v>166.43583999999998</v>
      </c>
      <c r="J36" s="10">
        <f t="shared" si="2"/>
        <v>164.992256</v>
      </c>
      <c r="K36" s="10"/>
      <c r="L36" s="10"/>
      <c r="M36" s="37">
        <f t="shared" si="3"/>
        <v>0</v>
      </c>
      <c r="N36" s="37">
        <f t="shared" si="4"/>
        <v>0</v>
      </c>
      <c r="O36" s="37">
        <f t="shared" si="5"/>
        <v>0</v>
      </c>
    </row>
    <row r="37" spans="1:15" ht="15" customHeight="1">
      <c r="A37" s="42" t="s">
        <v>15</v>
      </c>
      <c r="B37" s="36"/>
      <c r="C37" s="36"/>
      <c r="D37" s="38"/>
      <c r="E37" s="39">
        <f t="shared" ref="E37:E40" si="6">(B37*C37)*D37</f>
        <v>0</v>
      </c>
      <c r="F37" s="10">
        <f>F32</f>
        <v>152</v>
      </c>
      <c r="G37" s="10">
        <f>G32</f>
        <v>14.435839999999999</v>
      </c>
      <c r="H37" s="40">
        <f>H32</f>
        <v>12.992255999999999</v>
      </c>
      <c r="I37" s="10">
        <f t="shared" ref="I37:I40" si="7">G37+F37</f>
        <v>166.43583999999998</v>
      </c>
      <c r="J37" s="10">
        <f t="shared" ref="J37:J40" si="8">H37+F37</f>
        <v>164.992256</v>
      </c>
      <c r="K37" s="10"/>
      <c r="L37" s="10"/>
      <c r="M37" s="37">
        <f t="shared" ref="M37:M40" si="9">(E37*K37)+2*(E37*L37)</f>
        <v>0</v>
      </c>
      <c r="N37" s="37">
        <f t="shared" ref="N37:N40" si="10">E37*(I37 + 2*J37)</f>
        <v>0</v>
      </c>
      <c r="O37" s="37">
        <f t="shared" ref="O37:O41" si="11">M37-N37</f>
        <v>0</v>
      </c>
    </row>
    <row r="38" spans="1:15" ht="15" customHeight="1">
      <c r="A38" s="42" t="s">
        <v>12</v>
      </c>
      <c r="B38" s="36"/>
      <c r="C38" s="36"/>
      <c r="D38" s="38"/>
      <c r="E38" s="39">
        <f t="shared" si="6"/>
        <v>0</v>
      </c>
      <c r="F38" s="10">
        <f>F32</f>
        <v>152</v>
      </c>
      <c r="G38" s="10">
        <f>G32</f>
        <v>14.435839999999999</v>
      </c>
      <c r="H38" s="40">
        <f>H32</f>
        <v>12.992255999999999</v>
      </c>
      <c r="I38" s="10">
        <f t="shared" si="7"/>
        <v>166.43583999999998</v>
      </c>
      <c r="J38" s="10">
        <f t="shared" si="8"/>
        <v>164.992256</v>
      </c>
      <c r="K38" s="10"/>
      <c r="L38" s="10"/>
      <c r="M38" s="37">
        <f t="shared" si="9"/>
        <v>0</v>
      </c>
      <c r="N38" s="37">
        <f t="shared" si="10"/>
        <v>0</v>
      </c>
      <c r="O38" s="37">
        <f t="shared" si="11"/>
        <v>0</v>
      </c>
    </row>
    <row r="39" spans="1:15" ht="13.5" customHeight="1">
      <c r="A39" s="42" t="s">
        <v>13</v>
      </c>
      <c r="B39" s="36"/>
      <c r="C39" s="36"/>
      <c r="D39" s="38"/>
      <c r="E39" s="39">
        <f t="shared" si="6"/>
        <v>0</v>
      </c>
      <c r="F39" s="10">
        <f>F32</f>
        <v>152</v>
      </c>
      <c r="G39" s="10">
        <f>G32</f>
        <v>14.435839999999999</v>
      </c>
      <c r="H39" s="40">
        <f>H32</f>
        <v>12.992255999999999</v>
      </c>
      <c r="I39" s="10">
        <f t="shared" si="7"/>
        <v>166.43583999999998</v>
      </c>
      <c r="J39" s="10">
        <f t="shared" si="8"/>
        <v>164.992256</v>
      </c>
      <c r="K39" s="10"/>
      <c r="L39" s="10"/>
      <c r="M39" s="37">
        <f t="shared" si="9"/>
        <v>0</v>
      </c>
      <c r="N39" s="37">
        <f t="shared" si="10"/>
        <v>0</v>
      </c>
      <c r="O39" s="37">
        <f t="shared" si="11"/>
        <v>0</v>
      </c>
    </row>
    <row r="40" spans="1:15" ht="15" customHeight="1">
      <c r="A40" s="65" t="s">
        <v>4</v>
      </c>
      <c r="B40" s="66"/>
      <c r="C40" s="66"/>
      <c r="D40" s="67"/>
      <c r="E40" s="68">
        <f t="shared" si="6"/>
        <v>0</v>
      </c>
      <c r="F40" s="69">
        <f>F32</f>
        <v>152</v>
      </c>
      <c r="G40" s="69">
        <f>G32</f>
        <v>14.435839999999999</v>
      </c>
      <c r="H40" s="70">
        <f>H32</f>
        <v>12.992255999999999</v>
      </c>
      <c r="I40" s="69">
        <f t="shared" si="7"/>
        <v>166.43583999999998</v>
      </c>
      <c r="J40" s="69">
        <f t="shared" si="8"/>
        <v>164.992256</v>
      </c>
      <c r="K40" s="69"/>
      <c r="L40" s="69"/>
      <c r="M40" s="71">
        <f t="shared" si="9"/>
        <v>0</v>
      </c>
      <c r="N40" s="71">
        <f t="shared" si="10"/>
        <v>0</v>
      </c>
      <c r="O40" s="71">
        <f t="shared" si="11"/>
        <v>0</v>
      </c>
    </row>
    <row r="41" spans="1:15" ht="15" customHeight="1">
      <c r="A41" s="72" t="s">
        <v>2</v>
      </c>
      <c r="B41" s="73">
        <f>SUM(B32:B40)</f>
        <v>20</v>
      </c>
      <c r="C41" s="73"/>
      <c r="D41" s="73"/>
      <c r="E41" s="73">
        <f>SUM(E32:E40)</f>
        <v>6</v>
      </c>
      <c r="F41" s="74"/>
      <c r="G41" s="73"/>
      <c r="H41" s="73"/>
      <c r="I41" s="73"/>
      <c r="J41" s="73"/>
      <c r="K41" s="75"/>
      <c r="L41" s="75"/>
      <c r="M41" s="75">
        <f>SUM(M32:M40)</f>
        <v>3306</v>
      </c>
      <c r="N41" s="75">
        <f>SUM(N32:N40)</f>
        <v>2978.5221119999997</v>
      </c>
      <c r="O41" s="76">
        <f t="shared" si="11"/>
        <v>327.47788800000035</v>
      </c>
    </row>
    <row r="42" spans="1:15" ht="15" customHeight="1">
      <c r="A42" s="8"/>
      <c r="B42" s="27"/>
      <c r="C42" s="27"/>
      <c r="D42" s="27"/>
      <c r="E42" s="28"/>
      <c r="F42" s="29"/>
      <c r="G42" s="27"/>
      <c r="H42" s="27"/>
      <c r="I42" s="27"/>
      <c r="J42" s="27"/>
      <c r="K42" s="30"/>
      <c r="L42" s="30"/>
      <c r="M42" s="30"/>
      <c r="N42" s="30"/>
      <c r="O42" s="31"/>
    </row>
    <row r="43" spans="1:15" ht="17.25" customHeight="1">
      <c r="A43" s="5"/>
      <c r="B43" s="5"/>
      <c r="C43" s="5"/>
      <c r="D43" s="5"/>
      <c r="E43" s="5"/>
      <c r="F43" s="5"/>
      <c r="G43" s="5"/>
      <c r="H43" s="5"/>
      <c r="I43" s="5"/>
      <c r="J43" s="5"/>
      <c r="K43" s="5"/>
      <c r="L43" s="5"/>
      <c r="M43" s="5"/>
      <c r="N43" s="5"/>
      <c r="O43" s="5"/>
    </row>
    <row r="44" spans="1:15" ht="15" hidden="1" customHeight="1">
      <c r="A44" s="81"/>
      <c r="B44" s="81"/>
      <c r="C44" s="81"/>
      <c r="D44" s="81"/>
      <c r="E44" s="81"/>
      <c r="F44" s="81"/>
      <c r="G44" s="81"/>
      <c r="H44" s="81"/>
      <c r="I44" s="81"/>
      <c r="J44" s="81"/>
      <c r="K44" s="81"/>
      <c r="L44" s="81"/>
      <c r="M44" s="81"/>
      <c r="N44" s="81"/>
      <c r="O44" s="81"/>
    </row>
    <row r="45" spans="1:15" ht="15" customHeight="1">
      <c r="A45" s="32"/>
      <c r="B45" s="5"/>
      <c r="C45" s="5"/>
      <c r="D45" s="5"/>
      <c r="E45" s="5"/>
      <c r="F45" s="5"/>
      <c r="G45" s="5"/>
      <c r="H45" s="5"/>
      <c r="I45" s="5"/>
      <c r="J45" s="5"/>
      <c r="K45" s="5"/>
      <c r="L45" s="5"/>
      <c r="M45" s="5"/>
      <c r="N45" s="5"/>
      <c r="O45" s="5"/>
    </row>
    <row r="46" spans="1:15" ht="15" customHeight="1">
      <c r="A46" s="1"/>
      <c r="B46" s="2"/>
      <c r="C46" s="2"/>
      <c r="D46" s="2"/>
    </row>
    <row r="47" spans="1:15" ht="15" customHeight="1">
      <c r="A47" s="1"/>
      <c r="B47" s="2"/>
      <c r="C47" s="2"/>
      <c r="D47" s="2"/>
    </row>
  </sheetData>
  <mergeCells count="1">
    <mergeCell ref="A44:O44"/>
  </mergeCells>
  <pageMargins left="0.25" right="0" top="0" bottom="0" header="0.5" footer="0"/>
  <pageSetup scale="5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HPV Vaccination Business Case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Jones</dc:creator>
  <cp:lastModifiedBy>Rachel Turk</cp:lastModifiedBy>
  <cp:lastPrinted>2017-07-25T20:27:04Z</cp:lastPrinted>
  <dcterms:created xsi:type="dcterms:W3CDTF">2016-08-02T19:18:35Z</dcterms:created>
  <dcterms:modified xsi:type="dcterms:W3CDTF">2020-07-17T13:38:23Z</dcterms:modified>
</cp:coreProperties>
</file>